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ECN\Financien\2024\ECN\"/>
    </mc:Choice>
  </mc:AlternateContent>
  <bookViews>
    <workbookView xWindow="0" yWindow="0" windowWidth="19200" windowHeight="70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45" i="1" l="1"/>
  <c r="F31" i="1"/>
  <c r="F22" i="1"/>
  <c r="J22" i="1"/>
  <c r="H22" i="1"/>
  <c r="J27" i="1"/>
  <c r="I27" i="1"/>
  <c r="H27" i="1"/>
  <c r="G27" i="1"/>
  <c r="F27" i="1"/>
  <c r="D27" i="1"/>
  <c r="D22" i="1"/>
  <c r="I13" i="1"/>
  <c r="G13" i="1"/>
  <c r="F34" i="1" l="1"/>
  <c r="F9" i="1" l="1"/>
  <c r="F13" i="1" s="1"/>
  <c r="F36" i="1" s="1"/>
  <c r="H45" i="1" l="1"/>
  <c r="D55" i="1"/>
  <c r="D45" i="1"/>
  <c r="D57" i="1" l="1"/>
  <c r="F45" i="1"/>
  <c r="F55" i="1"/>
  <c r="F57" i="1" s="1"/>
  <c r="D31" i="1" l="1"/>
  <c r="D34" i="1" s="1"/>
  <c r="D9" i="1"/>
  <c r="D13" i="1" s="1"/>
  <c r="D36" i="1" s="1"/>
  <c r="J31" i="1"/>
  <c r="J34" i="1" s="1"/>
  <c r="H31" i="1"/>
  <c r="H34" i="1" s="1"/>
  <c r="J55" i="1"/>
  <c r="J57" i="1" s="1"/>
  <c r="H55" i="1"/>
  <c r="H57" i="1" s="1"/>
  <c r="J9" i="1"/>
  <c r="J13" i="1" s="1"/>
  <c r="H9" i="1"/>
  <c r="H13" i="1" s="1"/>
  <c r="J36" i="1" l="1"/>
  <c r="H36" i="1"/>
</calcChain>
</file>

<file path=xl/comments1.xml><?xml version="1.0" encoding="utf-8"?>
<comments xmlns="http://schemas.openxmlformats.org/spreadsheetml/2006/main">
  <authors>
    <author>Huib</author>
    <author>Hewlett-Packard Company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Huib:</t>
        </r>
        <r>
          <rPr>
            <sz val="9"/>
            <color indexed="81"/>
            <rFont val="Tahoma"/>
            <family val="2"/>
          </rPr>
          <t xml:space="preserve">
Nog van 2 projecten subsidie te verwachten van de prov drenthe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Huib:</t>
        </r>
        <r>
          <rPr>
            <sz val="9"/>
            <color indexed="81"/>
            <rFont val="Tahoma"/>
            <family val="2"/>
          </rPr>
          <t xml:space="preserve">
van de provincie Drenthe
mei 10000 alg subs voor het hele project
sept 10000 voor proj westeres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Huib:</t>
        </r>
        <r>
          <rPr>
            <sz val="9"/>
            <color indexed="81"/>
            <rFont val="Tahoma"/>
            <family val="2"/>
          </rPr>
          <t xml:space="preserve">
Waarvan 2100 triacc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18204 (voedsel en kledingbank Plus 1250 ledlampen)</t>
        </r>
      </text>
    </comment>
    <comment ref="F37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31-12-2023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31-12-203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Huib:</t>
        </r>
        <r>
          <rPr>
            <sz val="9"/>
            <color indexed="81"/>
            <rFont val="Tahoma"/>
            <family val="2"/>
          </rPr>
          <t xml:space="preserve">
22000 euro waarvan inmiddels11646 is uitgegeven en 18000 e extra gekregen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Huib:</t>
        </r>
        <r>
          <rPr>
            <sz val="9"/>
            <color indexed="81"/>
            <rFont val="Tahoma"/>
            <family val="2"/>
          </rPr>
          <t xml:space="preserve">
Incl 2500 adm kosten, waarvan 2100 Triacc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incl kosten overheveling van 2022, €5220 
</t>
        </r>
      </text>
    </comment>
    <comment ref="F58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31-12-2023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31-12-2023</t>
        </r>
      </text>
    </comment>
  </commentList>
</comments>
</file>

<file path=xl/sharedStrings.xml><?xml version="1.0" encoding="utf-8"?>
<sst xmlns="http://schemas.openxmlformats.org/spreadsheetml/2006/main" count="79" uniqueCount="71">
  <si>
    <t>Wederverkopersvergoeding Energie VANONS</t>
  </si>
  <si>
    <t>Kosten Energieke Buurten (EB)</t>
  </si>
  <si>
    <t>Exploitatiekosten EB drukwerk</t>
  </si>
  <si>
    <t>Exploitatiekosten EB overige kosten</t>
  </si>
  <si>
    <t>Exploitatiekosten EB bankkosten</t>
  </si>
  <si>
    <t>Exploitatiekosten EB kosten projectteams</t>
  </si>
  <si>
    <t>Exploitatiekosten EB zaalhuur</t>
  </si>
  <si>
    <t>Assurantiepremie</t>
  </si>
  <si>
    <t>Administratiekosten</t>
  </si>
  <si>
    <t>Overige bestuurskosten</t>
  </si>
  <si>
    <t>Kosten vergaderingen</t>
  </si>
  <si>
    <t>Bestuurskostenvergoeding</t>
  </si>
  <si>
    <t>ENERGIECOOPERATIE NOORDSEVELD U.A.</t>
  </si>
  <si>
    <t xml:space="preserve">Rentelasten en soortgelijke kosten </t>
  </si>
  <si>
    <t xml:space="preserve">Over rentelasten </t>
  </si>
  <si>
    <t>Rente belastingdienst</t>
  </si>
  <si>
    <t>Betaalde bank rente</t>
  </si>
  <si>
    <t>BEGROTING</t>
  </si>
  <si>
    <t>a</t>
  </si>
  <si>
    <t>b</t>
  </si>
  <si>
    <t>c</t>
  </si>
  <si>
    <t>d</t>
  </si>
  <si>
    <t>e</t>
  </si>
  <si>
    <t>f</t>
  </si>
  <si>
    <t>Te betalen aan verenigingen</t>
  </si>
  <si>
    <t>Subtotaal</t>
  </si>
  <si>
    <t xml:space="preserve"> </t>
  </si>
  <si>
    <t>Subs zon opdaken</t>
  </si>
  <si>
    <t>Overheidsopdracht EB 2024</t>
  </si>
  <si>
    <t>Overheidsopdracht EB 2023</t>
  </si>
  <si>
    <t>Projecten</t>
  </si>
  <si>
    <t>Project zon opdaken</t>
  </si>
  <si>
    <t>Subtotaal(OBK)</t>
  </si>
  <si>
    <t>Realisatie</t>
  </si>
  <si>
    <t>Totale Inkomsten</t>
  </si>
  <si>
    <t>Subtotaal(NO)</t>
  </si>
  <si>
    <t>Netto-omzet(NO)</t>
  </si>
  <si>
    <t>Project bestrijding energiearmoede</t>
  </si>
  <si>
    <t>ECN</t>
  </si>
  <si>
    <t>ENERGIEKE BUURTEN(EB)</t>
  </si>
  <si>
    <t>Bedrijfsopbrengsten (OB)</t>
  </si>
  <si>
    <t>Bestuuurskosten (BK)</t>
  </si>
  <si>
    <t xml:space="preserve">Kosten </t>
  </si>
  <si>
    <t>1a</t>
  </si>
  <si>
    <t>1b</t>
  </si>
  <si>
    <t>Exploitatie kosten scans</t>
  </si>
  <si>
    <t>Overige inkomsten</t>
  </si>
  <si>
    <t>Inkomsten</t>
  </si>
  <si>
    <t>Rente baten</t>
  </si>
  <si>
    <t>4a</t>
  </si>
  <si>
    <t>4b</t>
  </si>
  <si>
    <t>4c</t>
  </si>
  <si>
    <t>4d</t>
  </si>
  <si>
    <t>4e</t>
  </si>
  <si>
    <t>5a</t>
  </si>
  <si>
    <t>5b</t>
  </si>
  <si>
    <t>5c</t>
  </si>
  <si>
    <t>Totale Kosten</t>
  </si>
  <si>
    <t>Subtotaal (BK)</t>
  </si>
  <si>
    <t xml:space="preserve">Exploitatiekosten EB </t>
  </si>
  <si>
    <t>-</t>
  </si>
  <si>
    <t>RESULTAAT  ECN</t>
  </si>
  <si>
    <t>RESULTAAT Energieke Buurten</t>
  </si>
  <si>
    <t>g</t>
  </si>
  <si>
    <t xml:space="preserve">concept </t>
  </si>
  <si>
    <t>Saldo rekening courant   Rabo</t>
  </si>
  <si>
    <t>Saldo spaarrekening         Rabo</t>
  </si>
  <si>
    <t>Saldo rekening courant   Triodos EB</t>
  </si>
  <si>
    <t>Saldo spaarrekening         Triodos EB</t>
  </si>
  <si>
    <t>Status 22 maart 2024  (lay out wijz nav opm ALV 30-11-2023)</t>
  </si>
  <si>
    <t>concept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</si>
</sst>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&quot;€&quot;\ * #,##0_ ;_ &quot;€&quot;\ * \-#,##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5" fontId="0" fillId="0" borderId="0" xfId="1" applyNumberFormat="1" applyFont="1" applyBorder="1"/>
    <xf numFmtId="0" fontId="0" fillId="0" borderId="0" xfId="0" applyAlignment="1">
      <alignment horizontal="right" vertical="center"/>
    </xf>
    <xf numFmtId="165" fontId="0" fillId="0" borderId="0" xfId="1" applyNumberFormat="1" applyFont="1" applyFill="1"/>
    <xf numFmtId="0" fontId="3" fillId="5" borderId="0" xfId="0" applyFont="1" applyFill="1"/>
    <xf numFmtId="0" fontId="0" fillId="5" borderId="0" xfId="0" applyFill="1"/>
    <xf numFmtId="165" fontId="0" fillId="5" borderId="0" xfId="1" applyNumberFormat="1" applyFont="1" applyFill="1" applyBorder="1"/>
    <xf numFmtId="0" fontId="5" fillId="0" borderId="0" xfId="0" applyFont="1"/>
    <xf numFmtId="0" fontId="2" fillId="2" borderId="6" xfId="0" applyFont="1" applyFill="1" applyBorder="1" applyAlignment="1">
      <alignment horizontal="center"/>
    </xf>
    <xf numFmtId="165" fontId="0" fillId="2" borderId="6" xfId="1" applyNumberFormat="1" applyFont="1" applyFill="1" applyBorder="1"/>
    <xf numFmtId="0" fontId="4" fillId="0" borderId="0" xfId="0" applyFont="1"/>
    <xf numFmtId="0" fontId="0" fillId="0" borderId="0" xfId="0" applyFill="1"/>
    <xf numFmtId="0" fontId="3" fillId="0" borderId="0" xfId="0" applyFont="1" applyFill="1"/>
    <xf numFmtId="165" fontId="2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/>
    <xf numFmtId="15" fontId="2" fillId="0" borderId="0" xfId="0" applyNumberFormat="1" applyFont="1" applyFill="1"/>
    <xf numFmtId="165" fontId="0" fillId="0" borderId="0" xfId="0" applyNumberFormat="1" applyFill="1"/>
    <xf numFmtId="0" fontId="0" fillId="0" borderId="0" xfId="0" applyAlignment="1">
      <alignment horizontal="center"/>
    </xf>
    <xf numFmtId="165" fontId="2" fillId="2" borderId="6" xfId="1" applyNumberFormat="1" applyFont="1" applyFill="1" applyBorder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0" fillId="0" borderId="0" xfId="0" applyFill="1" applyBorder="1"/>
    <xf numFmtId="0" fontId="3" fillId="2" borderId="6" xfId="0" applyFont="1" applyFill="1" applyBorder="1"/>
    <xf numFmtId="0" fontId="0" fillId="0" borderId="0" xfId="0" applyBorder="1"/>
    <xf numFmtId="0" fontId="0" fillId="5" borderId="0" xfId="0" applyFill="1" applyBorder="1"/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165" fontId="0" fillId="8" borderId="0" xfId="1" applyNumberFormat="1" applyFont="1" applyFill="1" applyBorder="1"/>
    <xf numFmtId="0" fontId="0" fillId="9" borderId="0" xfId="0" applyFill="1"/>
    <xf numFmtId="0" fontId="0" fillId="9" borderId="0" xfId="0" applyFill="1" applyAlignment="1">
      <alignment horizontal="left"/>
    </xf>
    <xf numFmtId="165" fontId="0" fillId="9" borderId="6" xfId="1" applyNumberFormat="1" applyFont="1" applyFill="1" applyBorder="1"/>
    <xf numFmtId="0" fontId="0" fillId="9" borderId="1" xfId="0" applyFill="1" applyBorder="1"/>
    <xf numFmtId="165" fontId="0" fillId="9" borderId="0" xfId="1" applyNumberFormat="1" applyFont="1" applyFill="1" applyBorder="1"/>
    <xf numFmtId="165" fontId="0" fillId="9" borderId="2" xfId="1" applyNumberFormat="1" applyFont="1" applyFill="1" applyBorder="1"/>
    <xf numFmtId="165" fontId="1" fillId="8" borderId="0" xfId="1" applyNumberFormat="1" applyFont="1" applyFill="1" applyBorder="1"/>
    <xf numFmtId="0" fontId="0" fillId="8" borderId="0" xfId="0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164" fontId="0" fillId="5" borderId="0" xfId="0" applyNumberFormat="1" applyFill="1" applyBorder="1"/>
    <xf numFmtId="165" fontId="0" fillId="0" borderId="0" xfId="0" applyNumberFormat="1" applyBorder="1"/>
    <xf numFmtId="0" fontId="0" fillId="0" borderId="0" xfId="0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2" fillId="0" borderId="0" xfId="0" applyFont="1" applyBorder="1"/>
    <xf numFmtId="0" fontId="0" fillId="8" borderId="0" xfId="0" applyFill="1" applyBorder="1" applyAlignment="1">
      <alignment horizontal="left"/>
    </xf>
    <xf numFmtId="0" fontId="2" fillId="8" borderId="0" xfId="0" applyFont="1" applyFill="1" applyBorder="1"/>
    <xf numFmtId="165" fontId="2" fillId="2" borderId="8" xfId="1" applyNumberFormat="1" applyFont="1" applyFill="1" applyBorder="1"/>
    <xf numFmtId="165" fontId="2" fillId="2" borderId="9" xfId="1" applyNumberFormat="1" applyFont="1" applyFill="1" applyBorder="1"/>
    <xf numFmtId="165" fontId="0" fillId="2" borderId="9" xfId="1" applyNumberFormat="1" applyFont="1" applyFill="1" applyBorder="1"/>
    <xf numFmtId="165" fontId="0" fillId="2" borderId="9" xfId="1" applyNumberFormat="1" applyFont="1" applyFill="1" applyBorder="1" applyAlignment="1">
      <alignment horizontal="left" vertical="center"/>
    </xf>
    <xf numFmtId="165" fontId="1" fillId="2" borderId="9" xfId="1" applyNumberFormat="1" applyFont="1" applyFill="1" applyBorder="1"/>
    <xf numFmtId="165" fontId="0" fillId="2" borderId="9" xfId="0" applyNumberFormat="1" applyFill="1" applyBorder="1"/>
    <xf numFmtId="165" fontId="3" fillId="2" borderId="9" xfId="1" applyNumberFormat="1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5" fontId="2" fillId="0" borderId="0" xfId="1" applyNumberFormat="1" applyFont="1" applyBorder="1"/>
    <xf numFmtId="165" fontId="2" fillId="5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2" fillId="10" borderId="7" xfId="1" applyNumberFormat="1" applyFont="1" applyFill="1" applyBorder="1"/>
    <xf numFmtId="165" fontId="3" fillId="10" borderId="7" xfId="1" applyNumberFormat="1" applyFont="1" applyFill="1" applyBorder="1"/>
    <xf numFmtId="165" fontId="2" fillId="7" borderId="0" xfId="1" applyNumberFormat="1" applyFont="1" applyFill="1" applyBorder="1"/>
    <xf numFmtId="165" fontId="2" fillId="2" borderId="9" xfId="0" applyNumberFormat="1" applyFont="1" applyFill="1" applyBorder="1"/>
    <xf numFmtId="165" fontId="2" fillId="0" borderId="0" xfId="0" applyNumberFormat="1" applyFont="1" applyBorder="1"/>
    <xf numFmtId="0" fontId="9" fillId="7" borderId="0" xfId="0" applyFont="1" applyFill="1" applyBorder="1"/>
    <xf numFmtId="0" fontId="4" fillId="0" borderId="0" xfId="0" applyFont="1" applyFill="1" applyBorder="1"/>
    <xf numFmtId="165" fontId="2" fillId="7" borderId="7" xfId="1" applyNumberFormat="1" applyFont="1" applyFill="1" applyBorder="1"/>
    <xf numFmtId="15" fontId="2" fillId="3" borderId="0" xfId="0" applyNumberFormat="1" applyFont="1" applyFill="1" applyBorder="1" applyAlignment="1">
      <alignment horizontal="center" vertical="center"/>
    </xf>
    <xf numFmtId="0" fontId="4" fillId="6" borderId="3" xfId="0" applyFont="1" applyFill="1" applyBorder="1"/>
    <xf numFmtId="165" fontId="2" fillId="12" borderId="7" xfId="1" applyNumberFormat="1" applyFont="1" applyFill="1" applyBorder="1"/>
    <xf numFmtId="165" fontId="3" fillId="12" borderId="7" xfId="1" applyNumberFormat="1" applyFont="1" applyFill="1" applyBorder="1"/>
    <xf numFmtId="0" fontId="2" fillId="0" borderId="14" xfId="0" applyFont="1" applyFill="1" applyBorder="1"/>
    <xf numFmtId="165" fontId="2" fillId="2" borderId="15" xfId="1" applyNumberFormat="1" applyFont="1" applyFill="1" applyBorder="1"/>
    <xf numFmtId="0" fontId="3" fillId="6" borderId="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wrapText="1"/>
    </xf>
    <xf numFmtId="0" fontId="8" fillId="11" borderId="11" xfId="0" applyFont="1" applyFill="1" applyBorder="1" applyAlignment="1">
      <alignment horizontal="center" wrapText="1"/>
    </xf>
    <xf numFmtId="0" fontId="8" fillId="11" borderId="12" xfId="0" applyFont="1" applyFill="1" applyBorder="1" applyAlignment="1">
      <alignment horizontal="center" wrapText="1"/>
    </xf>
    <xf numFmtId="1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workbookViewId="0">
      <selection activeCell="L5" sqref="L5"/>
    </sheetView>
  </sheetViews>
  <sheetFormatPr defaultRowHeight="14.5" x14ac:dyDescent="0.35"/>
  <cols>
    <col min="1" max="1" width="1.36328125" customWidth="1"/>
    <col min="2" max="2" width="4.26953125" customWidth="1"/>
    <col min="3" max="3" width="42.453125" bestFit="1" customWidth="1"/>
    <col min="4" max="4" width="11.453125" bestFit="1" customWidth="1"/>
    <col min="5" max="5" width="2.453125" customWidth="1"/>
    <col min="6" max="6" width="12.36328125" customWidth="1"/>
    <col min="7" max="7" width="2.26953125" customWidth="1"/>
    <col min="8" max="8" width="11.453125" bestFit="1" customWidth="1"/>
    <col min="9" max="9" width="2.26953125" customWidth="1"/>
    <col min="10" max="10" width="11.453125" bestFit="1" customWidth="1"/>
    <col min="11" max="11" width="2.7265625" customWidth="1"/>
    <col min="12" max="12" width="17.54296875" customWidth="1"/>
    <col min="13" max="13" width="11.453125" bestFit="1" customWidth="1"/>
  </cols>
  <sheetData>
    <row r="1" spans="1:14" ht="15.5" x14ac:dyDescent="0.35">
      <c r="B1" s="84"/>
      <c r="C1" s="89" t="s">
        <v>12</v>
      </c>
      <c r="D1" s="90"/>
      <c r="E1" s="89"/>
      <c r="F1" s="89"/>
      <c r="G1" s="89"/>
      <c r="H1" s="89"/>
      <c r="I1" s="89"/>
      <c r="J1" s="91"/>
    </row>
    <row r="2" spans="1:14" ht="15" thickBot="1" x14ac:dyDescent="0.4">
      <c r="C2" s="12" t="s">
        <v>69</v>
      </c>
      <c r="D2" s="87"/>
      <c r="F2" s="99" t="s">
        <v>70</v>
      </c>
    </row>
    <row r="3" spans="1:14" ht="19" thickBot="1" x14ac:dyDescent="0.4">
      <c r="C3" s="92" t="s">
        <v>38</v>
      </c>
      <c r="D3" s="93"/>
      <c r="E3" s="94"/>
      <c r="F3" s="94"/>
      <c r="G3" s="94"/>
      <c r="H3" s="94"/>
      <c r="I3" s="94"/>
      <c r="J3" s="95"/>
      <c r="K3" s="30"/>
    </row>
    <row r="4" spans="1:14" ht="15" customHeight="1" x14ac:dyDescent="0.35">
      <c r="C4" s="32"/>
      <c r="D4" s="13" t="s">
        <v>17</v>
      </c>
      <c r="E4" s="3"/>
      <c r="F4" s="83">
        <v>45373</v>
      </c>
      <c r="G4" s="71"/>
      <c r="H4" s="46" t="s">
        <v>33</v>
      </c>
      <c r="I4" s="71"/>
      <c r="J4" s="46" t="s">
        <v>33</v>
      </c>
    </row>
    <row r="5" spans="1:14" ht="18.5" x14ac:dyDescent="0.35">
      <c r="C5" s="35" t="s">
        <v>47</v>
      </c>
      <c r="D5" s="13">
        <v>2024</v>
      </c>
      <c r="E5" s="3"/>
      <c r="F5" s="47">
        <v>2023</v>
      </c>
      <c r="G5" s="31"/>
      <c r="H5" s="48">
        <v>2022</v>
      </c>
      <c r="I5" s="49"/>
      <c r="J5" s="47">
        <v>2021</v>
      </c>
    </row>
    <row r="6" spans="1:14" ht="15.5" x14ac:dyDescent="0.35">
      <c r="B6" s="4">
        <v>1</v>
      </c>
      <c r="C6" s="34" t="s">
        <v>36</v>
      </c>
      <c r="D6" s="29"/>
      <c r="E6" s="2"/>
      <c r="F6" s="50" t="s">
        <v>64</v>
      </c>
      <c r="G6" s="31"/>
      <c r="H6" s="51"/>
      <c r="I6" s="51"/>
      <c r="J6" s="51"/>
    </row>
    <row r="7" spans="1:14" x14ac:dyDescent="0.35">
      <c r="B7" s="5" t="s">
        <v>43</v>
      </c>
      <c r="C7" t="s">
        <v>0</v>
      </c>
      <c r="D7" s="14">
        <v>15500</v>
      </c>
      <c r="F7" s="6">
        <v>16302</v>
      </c>
      <c r="G7" s="31"/>
      <c r="H7" s="6">
        <v>13401</v>
      </c>
      <c r="I7" s="11"/>
      <c r="J7" s="6">
        <v>11891</v>
      </c>
      <c r="L7" s="24"/>
    </row>
    <row r="8" spans="1:14" x14ac:dyDescent="0.35">
      <c r="B8" s="5" t="s">
        <v>44</v>
      </c>
      <c r="C8" s="5" t="s">
        <v>24</v>
      </c>
      <c r="D8" s="14">
        <v>0</v>
      </c>
      <c r="F8" s="30">
        <v>-280</v>
      </c>
      <c r="G8" s="31"/>
      <c r="H8" s="6">
        <v>-745</v>
      </c>
      <c r="I8" s="11"/>
      <c r="J8" s="6">
        <v>-737</v>
      </c>
    </row>
    <row r="9" spans="1:14" x14ac:dyDescent="0.35">
      <c r="B9" s="4"/>
      <c r="C9" s="5" t="s">
        <v>35</v>
      </c>
      <c r="D9" s="25">
        <f>SUM(D7:D8)</f>
        <v>15500</v>
      </c>
      <c r="F9" s="52">
        <f>SUM(F7:F8)</f>
        <v>16022</v>
      </c>
      <c r="G9" s="31"/>
      <c r="H9" s="6">
        <f>SUM(H7:H8)</f>
        <v>12656</v>
      </c>
      <c r="I9" s="11"/>
      <c r="J9" s="6">
        <f>SUM(J7:J8)</f>
        <v>11154</v>
      </c>
    </row>
    <row r="10" spans="1:14" ht="17.5" customHeight="1" x14ac:dyDescent="0.35">
      <c r="B10" s="4"/>
      <c r="C10" s="34" t="s">
        <v>46</v>
      </c>
      <c r="D10" s="14"/>
      <c r="F10" s="30"/>
      <c r="G10" s="31"/>
      <c r="H10" s="6"/>
      <c r="I10" s="11"/>
      <c r="J10" s="6"/>
    </row>
    <row r="11" spans="1:14" x14ac:dyDescent="0.35">
      <c r="B11" s="4">
        <v>2</v>
      </c>
      <c r="C11" t="s">
        <v>27</v>
      </c>
      <c r="D11" s="14">
        <v>20000</v>
      </c>
      <c r="F11" s="6">
        <v>20000</v>
      </c>
      <c r="G11" s="31"/>
      <c r="H11" s="6">
        <v>0</v>
      </c>
      <c r="I11" s="11"/>
      <c r="J11" s="6"/>
      <c r="N11" t="s">
        <v>26</v>
      </c>
    </row>
    <row r="12" spans="1:14" ht="15" thickBot="1" x14ac:dyDescent="0.4">
      <c r="B12" s="4">
        <v>3</v>
      </c>
      <c r="C12" t="s">
        <v>48</v>
      </c>
      <c r="D12" s="14">
        <v>200</v>
      </c>
      <c r="F12" s="6">
        <v>0</v>
      </c>
      <c r="G12" s="31"/>
      <c r="H12" s="6">
        <v>7</v>
      </c>
      <c r="I12" s="11"/>
      <c r="J12" s="6">
        <v>303</v>
      </c>
    </row>
    <row r="13" spans="1:14" ht="17.5" customHeight="1" thickBot="1" x14ac:dyDescent="0.5">
      <c r="B13" s="4"/>
      <c r="C13" s="33" t="s">
        <v>34</v>
      </c>
      <c r="D13" s="85">
        <f>D9+D11+D12</f>
        <v>35700</v>
      </c>
      <c r="E13" s="16"/>
      <c r="F13" s="75">
        <f t="shared" ref="F13:J13" si="0">F9+F11+F12</f>
        <v>36022</v>
      </c>
      <c r="G13" s="27">
        <f t="shared" si="0"/>
        <v>0</v>
      </c>
      <c r="H13" s="75">
        <f t="shared" si="0"/>
        <v>12663</v>
      </c>
      <c r="I13" s="27">
        <f t="shared" si="0"/>
        <v>0</v>
      </c>
      <c r="J13" s="75">
        <f t="shared" si="0"/>
        <v>11457</v>
      </c>
    </row>
    <row r="14" spans="1:14" ht="6" customHeight="1" thickBot="1" x14ac:dyDescent="0.4">
      <c r="A14" s="16"/>
      <c r="B14" s="39"/>
      <c r="C14" s="38"/>
      <c r="D14" s="40"/>
      <c r="E14" s="38"/>
      <c r="F14" s="41"/>
      <c r="G14" s="38"/>
      <c r="H14" s="42"/>
      <c r="I14" s="42"/>
      <c r="J14" s="43"/>
    </row>
    <row r="15" spans="1:14" ht="18.5" x14ac:dyDescent="0.45">
      <c r="A15" s="30"/>
      <c r="B15" s="53"/>
      <c r="C15" s="54" t="s">
        <v>42</v>
      </c>
      <c r="D15" s="63"/>
      <c r="E15" s="55"/>
      <c r="F15" s="28"/>
      <c r="G15" s="28"/>
      <c r="H15" s="26"/>
      <c r="I15" s="26"/>
      <c r="J15" s="26"/>
    </row>
    <row r="16" spans="1:14" s="16" customFormat="1" ht="15.5" x14ac:dyDescent="0.35">
      <c r="A16" s="28"/>
      <c r="B16" s="56">
        <v>4</v>
      </c>
      <c r="C16" s="57" t="s">
        <v>41</v>
      </c>
      <c r="D16" s="64"/>
      <c r="E16" s="55"/>
      <c r="F16" s="28"/>
      <c r="G16" s="28"/>
      <c r="H16" s="26"/>
      <c r="I16" s="26"/>
      <c r="J16" s="26"/>
    </row>
    <row r="17" spans="1:13" x14ac:dyDescent="0.35">
      <c r="A17" s="30"/>
      <c r="B17" s="58" t="s">
        <v>49</v>
      </c>
      <c r="C17" s="30" t="s">
        <v>7</v>
      </c>
      <c r="D17" s="65">
        <v>800</v>
      </c>
      <c r="E17" s="30"/>
      <c r="F17" s="6">
        <v>554</v>
      </c>
      <c r="G17" s="31"/>
      <c r="H17" s="6">
        <v>529</v>
      </c>
      <c r="I17" s="11"/>
      <c r="J17" s="6">
        <v>518</v>
      </c>
    </row>
    <row r="18" spans="1:13" x14ac:dyDescent="0.35">
      <c r="A18" s="30"/>
      <c r="B18" s="58" t="s">
        <v>50</v>
      </c>
      <c r="C18" s="30" t="s">
        <v>8</v>
      </c>
      <c r="D18" s="65">
        <v>2500</v>
      </c>
      <c r="E18" s="30"/>
      <c r="F18" s="6">
        <v>2903</v>
      </c>
      <c r="G18" s="31"/>
      <c r="H18" s="6">
        <v>3608</v>
      </c>
      <c r="I18" s="11"/>
      <c r="J18" s="6">
        <v>1111</v>
      </c>
    </row>
    <row r="19" spans="1:13" x14ac:dyDescent="0.35">
      <c r="A19" s="30"/>
      <c r="B19" s="58" t="s">
        <v>51</v>
      </c>
      <c r="C19" s="30" t="s">
        <v>9</v>
      </c>
      <c r="D19" s="65">
        <v>1400</v>
      </c>
      <c r="E19" s="30"/>
      <c r="F19" s="6">
        <v>1091</v>
      </c>
      <c r="G19" s="31"/>
      <c r="H19" s="6">
        <v>825</v>
      </c>
      <c r="I19" s="11"/>
      <c r="J19" s="6">
        <v>1053</v>
      </c>
    </row>
    <row r="20" spans="1:13" x14ac:dyDescent="0.35">
      <c r="A20" s="30"/>
      <c r="B20" s="58" t="s">
        <v>52</v>
      </c>
      <c r="C20" s="30" t="s">
        <v>10</v>
      </c>
      <c r="D20" s="65">
        <v>500</v>
      </c>
      <c r="E20" s="30"/>
      <c r="F20" s="26">
        <v>160</v>
      </c>
      <c r="G20" s="31"/>
      <c r="H20" s="6">
        <v>91</v>
      </c>
      <c r="I20" s="11"/>
      <c r="J20" s="6">
        <v>1259</v>
      </c>
    </row>
    <row r="21" spans="1:13" x14ac:dyDescent="0.35">
      <c r="A21" s="30"/>
      <c r="B21" s="58" t="s">
        <v>53</v>
      </c>
      <c r="C21" s="30" t="s">
        <v>11</v>
      </c>
      <c r="D21" s="65">
        <v>200</v>
      </c>
      <c r="E21" s="30"/>
      <c r="F21" s="26">
        <v>1146</v>
      </c>
      <c r="G21" s="31"/>
      <c r="H21" s="6">
        <v>0</v>
      </c>
      <c r="I21" s="11"/>
      <c r="J21" s="6">
        <v>830</v>
      </c>
    </row>
    <row r="22" spans="1:13" x14ac:dyDescent="0.35">
      <c r="A22" s="30"/>
      <c r="B22" s="58"/>
      <c r="C22" s="58" t="s">
        <v>58</v>
      </c>
      <c r="D22" s="64">
        <f>SUM(D17:D21)</f>
        <v>5400</v>
      </c>
      <c r="E22" s="30"/>
      <c r="F22" s="6">
        <f>SUM(F17:F21)</f>
        <v>5854</v>
      </c>
      <c r="G22" s="31"/>
      <c r="H22" s="72">
        <f>SUM(H17:H21)</f>
        <v>5053</v>
      </c>
      <c r="I22" s="11"/>
      <c r="J22" s="72">
        <f>SUM(J17:J21)</f>
        <v>4771</v>
      </c>
    </row>
    <row r="23" spans="1:13" ht="15.5" x14ac:dyDescent="0.35">
      <c r="A23" s="30"/>
      <c r="B23" s="53">
        <v>5</v>
      </c>
      <c r="C23" s="57" t="s">
        <v>30</v>
      </c>
      <c r="D23" s="65"/>
      <c r="E23" s="30"/>
      <c r="F23" s="30"/>
      <c r="G23" s="31"/>
      <c r="H23" s="6"/>
      <c r="I23" s="11"/>
      <c r="J23" s="6"/>
    </row>
    <row r="24" spans="1:13" x14ac:dyDescent="0.35">
      <c r="A24" s="30"/>
      <c r="B24" s="58" t="s">
        <v>54</v>
      </c>
      <c r="C24" s="30" t="s">
        <v>31</v>
      </c>
      <c r="D24" s="65">
        <v>20000</v>
      </c>
      <c r="E24" s="30"/>
      <c r="F24" s="6">
        <v>15944</v>
      </c>
      <c r="G24" s="31"/>
      <c r="H24" s="6">
        <v>0</v>
      </c>
      <c r="I24" s="11"/>
      <c r="J24" s="74" t="s">
        <v>60</v>
      </c>
    </row>
    <row r="25" spans="1:13" x14ac:dyDescent="0.35">
      <c r="A25" s="30"/>
      <c r="B25" s="58" t="s">
        <v>55</v>
      </c>
      <c r="C25" s="30" t="s">
        <v>37</v>
      </c>
      <c r="D25" s="65">
        <v>5000</v>
      </c>
      <c r="E25" s="30"/>
      <c r="F25" s="6">
        <f>18204+1250</f>
        <v>19454</v>
      </c>
      <c r="G25" s="31"/>
      <c r="H25" s="6">
        <v>0</v>
      </c>
      <c r="I25" s="11"/>
      <c r="J25" s="74" t="s">
        <v>60</v>
      </c>
    </row>
    <row r="26" spans="1:13" x14ac:dyDescent="0.35">
      <c r="A26" s="30"/>
      <c r="B26" s="58" t="s">
        <v>56</v>
      </c>
      <c r="C26" s="30" t="s">
        <v>45</v>
      </c>
      <c r="D26" s="66">
        <v>0</v>
      </c>
      <c r="E26" s="59"/>
      <c r="F26" s="28">
        <v>1</v>
      </c>
      <c r="G26" s="31"/>
      <c r="H26" s="6">
        <v>677</v>
      </c>
      <c r="I26" s="11"/>
      <c r="J26" s="6">
        <v>472</v>
      </c>
    </row>
    <row r="27" spans="1:13" x14ac:dyDescent="0.35">
      <c r="A27" s="30"/>
      <c r="B27" s="30"/>
      <c r="C27" s="58" t="s">
        <v>32</v>
      </c>
      <c r="D27" s="64">
        <f>SUM(D24:D26)</f>
        <v>25000</v>
      </c>
      <c r="E27" s="30"/>
      <c r="F27" s="27">
        <f t="shared" ref="F27:J27" si="1">SUM(F24:F26)</f>
        <v>35399</v>
      </c>
      <c r="G27" s="27">
        <f t="shared" si="1"/>
        <v>0</v>
      </c>
      <c r="H27" s="27">
        <f t="shared" si="1"/>
        <v>677</v>
      </c>
      <c r="I27" s="27">
        <f t="shared" si="1"/>
        <v>0</v>
      </c>
      <c r="J27" s="27">
        <f t="shared" si="1"/>
        <v>472</v>
      </c>
    </row>
    <row r="28" spans="1:13" ht="15.5" x14ac:dyDescent="0.35">
      <c r="A28" s="30"/>
      <c r="B28" s="53">
        <v>7</v>
      </c>
      <c r="C28" s="57" t="s">
        <v>13</v>
      </c>
      <c r="D28" s="64"/>
      <c r="E28" s="55"/>
      <c r="F28" s="28"/>
      <c r="G28" s="28"/>
      <c r="H28" s="26"/>
      <c r="I28" s="26"/>
      <c r="J28" s="26"/>
    </row>
    <row r="29" spans="1:13" ht="15.5" x14ac:dyDescent="0.35">
      <c r="A29" s="30"/>
      <c r="B29" s="58" t="s">
        <v>18</v>
      </c>
      <c r="C29" s="30" t="s">
        <v>16</v>
      </c>
      <c r="D29" s="65">
        <v>250</v>
      </c>
      <c r="E29" s="30"/>
      <c r="F29" s="6">
        <v>133</v>
      </c>
      <c r="G29" s="31"/>
      <c r="H29" s="6">
        <v>228</v>
      </c>
      <c r="I29" s="11"/>
      <c r="J29" s="6">
        <v>191</v>
      </c>
      <c r="M29" s="15"/>
    </row>
    <row r="30" spans="1:13" x14ac:dyDescent="0.35">
      <c r="A30" s="30"/>
      <c r="B30" s="58" t="s">
        <v>19</v>
      </c>
      <c r="C30" s="30" t="s">
        <v>14</v>
      </c>
      <c r="D30" s="65">
        <v>80</v>
      </c>
      <c r="E30" s="30"/>
      <c r="F30" s="26">
        <v>0</v>
      </c>
      <c r="G30" s="31"/>
      <c r="H30" s="6">
        <v>77</v>
      </c>
      <c r="I30" s="11"/>
      <c r="J30" s="6">
        <v>0</v>
      </c>
    </row>
    <row r="31" spans="1:13" x14ac:dyDescent="0.35">
      <c r="A31" s="30"/>
      <c r="B31" s="30"/>
      <c r="C31" s="58" t="s">
        <v>25</v>
      </c>
      <c r="D31" s="64">
        <f>SUM(D29:D30)</f>
        <v>330</v>
      </c>
      <c r="E31" s="30"/>
      <c r="F31" s="72">
        <f>SUM(F29:F30)</f>
        <v>133</v>
      </c>
      <c r="G31" s="49"/>
      <c r="H31" s="72">
        <f>SUM(H29:H30)</f>
        <v>305</v>
      </c>
      <c r="I31" s="73"/>
      <c r="J31" s="72">
        <f>SUM(J29:J30)</f>
        <v>191</v>
      </c>
    </row>
    <row r="32" spans="1:13" ht="15.5" x14ac:dyDescent="0.35">
      <c r="A32" s="30"/>
      <c r="B32" s="53">
        <v>8</v>
      </c>
      <c r="C32" s="57" t="s">
        <v>15</v>
      </c>
      <c r="D32" s="67"/>
      <c r="E32" s="55"/>
      <c r="F32" s="28"/>
      <c r="G32" s="28"/>
      <c r="H32" s="26"/>
      <c r="I32" s="26"/>
      <c r="J32" s="26"/>
    </row>
    <row r="33" spans="1:10" ht="12" customHeight="1" thickBot="1" x14ac:dyDescent="0.4">
      <c r="A33" s="30"/>
      <c r="B33" s="53"/>
      <c r="C33" s="60"/>
      <c r="D33" s="64">
        <v>100</v>
      </c>
      <c r="E33" s="60"/>
      <c r="F33" s="60"/>
      <c r="G33" s="49"/>
      <c r="H33" s="72">
        <v>76</v>
      </c>
      <c r="I33" s="73"/>
      <c r="J33" s="72"/>
    </row>
    <row r="34" spans="1:10" ht="19" customHeight="1" thickBot="1" x14ac:dyDescent="0.5">
      <c r="A34" s="30"/>
      <c r="B34" s="53"/>
      <c r="C34" s="54" t="s">
        <v>57</v>
      </c>
      <c r="D34" s="86">
        <f>D33+D31+D27+D22</f>
        <v>30830</v>
      </c>
      <c r="E34" s="60"/>
      <c r="F34" s="76">
        <f>F33+F31+F27+F22</f>
        <v>41386</v>
      </c>
      <c r="G34" s="31"/>
      <c r="H34" s="76">
        <f>H33+H31+H27+H22</f>
        <v>6111</v>
      </c>
      <c r="I34" s="11"/>
      <c r="J34" s="76">
        <f>J33+J31+J27+J22</f>
        <v>5434</v>
      </c>
    </row>
    <row r="35" spans="1:10" ht="6.5" customHeight="1" thickBot="1" x14ac:dyDescent="0.4">
      <c r="A35" s="30"/>
      <c r="B35" s="53"/>
      <c r="C35" s="60"/>
      <c r="D35" s="27"/>
      <c r="E35" s="60"/>
      <c r="F35" s="30"/>
      <c r="G35" s="31"/>
      <c r="H35" s="6"/>
      <c r="I35" s="11"/>
      <c r="J35" s="6"/>
    </row>
    <row r="36" spans="1:10" ht="19" thickBot="1" x14ac:dyDescent="0.5">
      <c r="A36" s="30"/>
      <c r="B36" s="53"/>
      <c r="C36" s="80" t="s">
        <v>61</v>
      </c>
      <c r="D36" s="85">
        <f>D13-D34</f>
        <v>4870</v>
      </c>
      <c r="E36" s="60"/>
      <c r="F36" s="82">
        <f>F13-F34</f>
        <v>-5364</v>
      </c>
      <c r="G36" s="31"/>
      <c r="H36" s="82">
        <f>H13-H34</f>
        <v>6552</v>
      </c>
      <c r="I36" s="11"/>
      <c r="J36" s="82">
        <f>J13-J34</f>
        <v>6023</v>
      </c>
    </row>
    <row r="37" spans="1:10" ht="15.5" x14ac:dyDescent="0.35">
      <c r="A37" s="30"/>
      <c r="B37" s="53"/>
      <c r="C37" s="81" t="s">
        <v>65</v>
      </c>
      <c r="D37" s="63">
        <v>10000</v>
      </c>
      <c r="E37" s="55"/>
      <c r="F37" s="27">
        <v>8770</v>
      </c>
      <c r="G37" s="28"/>
      <c r="H37" s="18">
        <v>28465</v>
      </c>
      <c r="I37" s="18"/>
      <c r="J37" s="18">
        <v>27461</v>
      </c>
    </row>
    <row r="38" spans="1:10" ht="16" thickBot="1" x14ac:dyDescent="0.4">
      <c r="A38" s="30"/>
      <c r="B38" s="53"/>
      <c r="C38" s="81" t="s">
        <v>66</v>
      </c>
      <c r="D38" s="88">
        <v>90000</v>
      </c>
      <c r="E38" s="55"/>
      <c r="F38" s="27">
        <v>85519</v>
      </c>
      <c r="G38" s="28"/>
      <c r="H38" s="21">
        <v>69510</v>
      </c>
      <c r="I38" s="16"/>
      <c r="J38" s="21">
        <v>69503</v>
      </c>
    </row>
    <row r="39" spans="1:10" ht="6.5" customHeight="1" x14ac:dyDescent="0.45">
      <c r="A39" s="30"/>
      <c r="B39" s="53"/>
      <c r="C39" s="70"/>
      <c r="E39" s="60"/>
      <c r="F39" s="30"/>
      <c r="G39" s="31"/>
      <c r="H39" s="6"/>
      <c r="I39" s="11"/>
      <c r="J39" s="6"/>
    </row>
    <row r="40" spans="1:10" ht="6" customHeight="1" thickBot="1" x14ac:dyDescent="0.4">
      <c r="A40" s="45"/>
      <c r="B40" s="61"/>
      <c r="C40" s="62"/>
      <c r="D40" s="44"/>
      <c r="E40" s="62"/>
      <c r="F40" s="45"/>
      <c r="G40" s="45"/>
      <c r="H40" s="37"/>
      <c r="I40" s="37"/>
      <c r="J40" s="37"/>
    </row>
    <row r="41" spans="1:10" ht="15.5" customHeight="1" thickBot="1" x14ac:dyDescent="0.5">
      <c r="A41" s="96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15" customHeight="1" x14ac:dyDescent="0.35">
      <c r="B42" s="4">
        <v>1</v>
      </c>
      <c r="C42" s="9" t="s">
        <v>40</v>
      </c>
      <c r="D42" s="69"/>
      <c r="E42" s="2"/>
      <c r="F42" s="31"/>
      <c r="G42" s="31"/>
      <c r="H42" s="11"/>
      <c r="I42" s="11"/>
      <c r="J42" s="11"/>
    </row>
    <row r="43" spans="1:10" ht="12" customHeight="1" x14ac:dyDescent="0.35">
      <c r="B43" s="5" t="s">
        <v>18</v>
      </c>
      <c r="C43" t="s">
        <v>28</v>
      </c>
      <c r="D43" s="65">
        <v>22000</v>
      </c>
      <c r="F43" s="6">
        <v>37000</v>
      </c>
      <c r="G43" s="31"/>
      <c r="H43" s="6">
        <v>10726</v>
      </c>
      <c r="I43" s="11"/>
      <c r="J43" s="6">
        <v>0</v>
      </c>
    </row>
    <row r="44" spans="1:10" ht="15" customHeight="1" x14ac:dyDescent="0.35">
      <c r="B44" s="5" t="s">
        <v>19</v>
      </c>
      <c r="C44" t="s">
        <v>29</v>
      </c>
      <c r="D44" s="65">
        <v>10000</v>
      </c>
      <c r="F44" s="30"/>
      <c r="G44" s="31"/>
      <c r="H44" s="6"/>
      <c r="I44" s="11"/>
      <c r="J44" s="6">
        <v>0</v>
      </c>
    </row>
    <row r="45" spans="1:10" ht="14" customHeight="1" x14ac:dyDescent="0.45">
      <c r="B45" s="5"/>
      <c r="C45" s="33" t="s">
        <v>34</v>
      </c>
      <c r="D45" s="78">
        <f>SUM(D43:D44)</f>
        <v>32000</v>
      </c>
      <c r="F45" s="79">
        <f>SUM(F43:F44)</f>
        <v>37000</v>
      </c>
      <c r="G45" s="31"/>
      <c r="H45" s="79">
        <f>SUM(H43:H44)</f>
        <v>10726</v>
      </c>
      <c r="I45" s="31"/>
      <c r="J45" s="52">
        <f>SUM(J43:J44)</f>
        <v>0</v>
      </c>
    </row>
    <row r="46" spans="1:10" ht="7" customHeight="1" x14ac:dyDescent="0.35">
      <c r="B46" s="5"/>
      <c r="C46" s="5"/>
      <c r="D46" s="68"/>
      <c r="F46" s="52"/>
      <c r="G46" s="31"/>
      <c r="H46" s="52"/>
      <c r="I46" s="31"/>
      <c r="J46" s="30"/>
    </row>
    <row r="47" spans="1:10" ht="14" customHeight="1" x14ac:dyDescent="0.35">
      <c r="B47" s="4">
        <v>2</v>
      </c>
      <c r="C47" s="17" t="s">
        <v>1</v>
      </c>
      <c r="D47" s="69"/>
      <c r="E47" s="2"/>
      <c r="F47" s="28"/>
      <c r="G47" s="28"/>
      <c r="H47" s="26"/>
      <c r="I47" s="26"/>
      <c r="J47" s="26"/>
    </row>
    <row r="48" spans="1:10" ht="14" customHeight="1" x14ac:dyDescent="0.35">
      <c r="B48" s="5" t="s">
        <v>18</v>
      </c>
      <c r="C48" s="1" t="s">
        <v>2</v>
      </c>
      <c r="D48" s="66">
        <v>1500</v>
      </c>
      <c r="E48" s="1"/>
      <c r="F48" s="30">
        <v>416.72</v>
      </c>
      <c r="G48" s="31"/>
      <c r="H48" s="6">
        <v>950</v>
      </c>
      <c r="I48" s="11"/>
      <c r="J48" s="6">
        <v>1227</v>
      </c>
    </row>
    <row r="49" spans="2:14" ht="14" customHeight="1" x14ac:dyDescent="0.35">
      <c r="B49" s="5" t="s">
        <v>19</v>
      </c>
      <c r="C49" s="1" t="s">
        <v>5</v>
      </c>
      <c r="D49" s="66">
        <v>12500</v>
      </c>
      <c r="E49" s="1"/>
      <c r="F49" s="30">
        <v>10474.01</v>
      </c>
      <c r="G49" s="31"/>
      <c r="H49" s="6">
        <v>12495</v>
      </c>
      <c r="I49" s="11"/>
      <c r="J49" s="6">
        <v>4700</v>
      </c>
    </row>
    <row r="50" spans="2:14" ht="14" customHeight="1" x14ac:dyDescent="0.35">
      <c r="B50" s="5" t="s">
        <v>20</v>
      </c>
      <c r="C50" s="1" t="s">
        <v>6</v>
      </c>
      <c r="D50" s="66">
        <v>3000</v>
      </c>
      <c r="E50" s="1"/>
      <c r="F50" s="30">
        <v>3199.28</v>
      </c>
      <c r="G50" s="31"/>
      <c r="H50" s="6">
        <v>3119</v>
      </c>
      <c r="I50" s="11"/>
      <c r="J50" s="6">
        <v>492</v>
      </c>
    </row>
    <row r="51" spans="2:14" ht="14" customHeight="1" x14ac:dyDescent="0.35">
      <c r="B51" s="5" t="s">
        <v>21</v>
      </c>
      <c r="C51" s="1" t="s">
        <v>59</v>
      </c>
      <c r="D51" s="66">
        <v>2000</v>
      </c>
      <c r="E51" s="1"/>
      <c r="F51" s="28"/>
      <c r="G51" s="31"/>
      <c r="H51" s="6">
        <v>2057</v>
      </c>
      <c r="I51" s="11"/>
      <c r="J51" s="6">
        <v>22107</v>
      </c>
    </row>
    <row r="52" spans="2:14" ht="14" customHeight="1" x14ac:dyDescent="0.35">
      <c r="B52" s="5" t="s">
        <v>22</v>
      </c>
      <c r="C52" s="1" t="s">
        <v>3</v>
      </c>
      <c r="D52" s="66">
        <v>4350</v>
      </c>
      <c r="E52" s="1"/>
      <c r="F52" s="6">
        <v>10167</v>
      </c>
      <c r="G52" s="31"/>
      <c r="H52" s="6">
        <v>1719</v>
      </c>
      <c r="I52" s="11"/>
      <c r="J52" s="6">
        <v>9509</v>
      </c>
    </row>
    <row r="53" spans="2:14" ht="14" customHeight="1" x14ac:dyDescent="0.35">
      <c r="B53" s="5" t="s">
        <v>23</v>
      </c>
      <c r="C53" s="1" t="s">
        <v>4</v>
      </c>
      <c r="D53" s="66">
        <v>200</v>
      </c>
      <c r="E53" s="1"/>
      <c r="F53" s="30"/>
      <c r="G53" s="31"/>
      <c r="H53" s="6">
        <v>200</v>
      </c>
      <c r="I53" s="11"/>
      <c r="J53" s="6">
        <v>199</v>
      </c>
    </row>
    <row r="54" spans="2:14" ht="14" customHeight="1" thickBot="1" x14ac:dyDescent="0.4">
      <c r="B54" s="5" t="s">
        <v>63</v>
      </c>
      <c r="C54" s="7"/>
      <c r="D54" s="66"/>
      <c r="E54" s="1"/>
      <c r="F54" s="6"/>
      <c r="G54" s="31"/>
      <c r="H54" s="6"/>
      <c r="I54" s="11"/>
      <c r="J54" s="6"/>
    </row>
    <row r="55" spans="2:14" ht="19" thickBot="1" x14ac:dyDescent="0.5">
      <c r="C55" s="33" t="s">
        <v>57</v>
      </c>
      <c r="D55" s="85">
        <f>SUM(D48:D53)</f>
        <v>23550</v>
      </c>
      <c r="F55" s="75">
        <f>SUM(F48:F54)</f>
        <v>24257.010000000002</v>
      </c>
      <c r="G55" s="31"/>
      <c r="H55" s="75">
        <f>SUM(H48:H53)</f>
        <v>20540</v>
      </c>
      <c r="I55" s="11"/>
      <c r="J55" s="75">
        <f>SUM(J48:J53)</f>
        <v>38234</v>
      </c>
      <c r="L55" s="16"/>
      <c r="M55" s="23"/>
      <c r="N55" s="16"/>
    </row>
    <row r="56" spans="2:14" ht="7.5" customHeight="1" thickBot="1" x14ac:dyDescent="0.5">
      <c r="C56" s="36"/>
      <c r="D56" s="26"/>
      <c r="F56" s="6"/>
      <c r="G56" s="31"/>
      <c r="H56" s="6"/>
      <c r="I56" s="11"/>
      <c r="J56" s="6"/>
      <c r="L56" s="16"/>
      <c r="M56" s="16"/>
      <c r="N56" s="16"/>
    </row>
    <row r="57" spans="2:14" ht="19" thickBot="1" x14ac:dyDescent="0.5">
      <c r="C57" s="80" t="s">
        <v>62</v>
      </c>
      <c r="D57" s="82">
        <f>D45-D55</f>
        <v>8450</v>
      </c>
      <c r="F57" s="82">
        <f>F45-F55</f>
        <v>12742.989999999998</v>
      </c>
      <c r="G57" s="10"/>
      <c r="H57" s="77">
        <f>H45-H55</f>
        <v>-9814</v>
      </c>
      <c r="I57" s="11"/>
      <c r="J57" s="77">
        <f>J45-J55</f>
        <v>-38234</v>
      </c>
      <c r="L57" s="16"/>
      <c r="M57" s="16"/>
      <c r="N57" s="16"/>
    </row>
    <row r="58" spans="2:14" ht="15.5" x14ac:dyDescent="0.35">
      <c r="C58" s="81" t="s">
        <v>67</v>
      </c>
      <c r="D58" s="27"/>
      <c r="E58" s="55"/>
      <c r="F58" s="27">
        <v>12766</v>
      </c>
      <c r="G58" s="28"/>
      <c r="H58" s="18"/>
      <c r="I58" s="18"/>
      <c r="J58" s="18"/>
      <c r="L58" s="17"/>
      <c r="M58" s="18"/>
      <c r="N58" s="19"/>
    </row>
    <row r="59" spans="2:14" ht="15.5" x14ac:dyDescent="0.35">
      <c r="C59" s="81" t="s">
        <v>68</v>
      </c>
      <c r="D59" s="27"/>
      <c r="E59" s="55"/>
      <c r="F59" s="27">
        <v>20058</v>
      </c>
      <c r="G59" s="28"/>
      <c r="H59" s="21"/>
      <c r="I59" s="16"/>
      <c r="J59" s="21"/>
      <c r="L59" s="19"/>
      <c r="M59" s="18"/>
      <c r="N59" s="19"/>
    </row>
    <row r="60" spans="2:14" ht="12.5" customHeight="1" x14ac:dyDescent="0.35">
      <c r="C60" s="17"/>
      <c r="D60" s="21"/>
      <c r="E60" s="16"/>
      <c r="F60" s="21"/>
      <c r="G60" s="16"/>
      <c r="H60" s="21"/>
      <c r="I60" s="16"/>
      <c r="J60" s="21"/>
      <c r="L60" s="19"/>
      <c r="M60" s="18"/>
      <c r="N60" s="19"/>
    </row>
    <row r="61" spans="2:14" ht="12.5" customHeight="1" x14ac:dyDescent="0.35">
      <c r="C61" s="17"/>
      <c r="D61" s="21"/>
      <c r="E61" s="16"/>
      <c r="F61" s="21"/>
      <c r="G61" s="16"/>
      <c r="H61" s="21"/>
      <c r="I61" s="16"/>
      <c r="J61" s="21"/>
      <c r="L61" s="19"/>
      <c r="M61" s="18"/>
      <c r="N61" s="19"/>
    </row>
    <row r="62" spans="2:14" ht="15.5" x14ac:dyDescent="0.35">
      <c r="C62" s="17"/>
      <c r="D62" s="23"/>
      <c r="E62" s="16"/>
      <c r="F62" s="16"/>
      <c r="G62" s="16"/>
      <c r="H62" s="23"/>
      <c r="I62" s="16"/>
      <c r="J62" s="23"/>
      <c r="L62" s="20"/>
      <c r="M62" s="21"/>
      <c r="N62" s="16"/>
    </row>
    <row r="63" spans="2:14" ht="15.5" x14ac:dyDescent="0.35">
      <c r="C63" s="17"/>
      <c r="D63" s="23"/>
      <c r="E63" s="16"/>
      <c r="F63" s="23"/>
      <c r="G63" s="16"/>
      <c r="H63" s="23"/>
      <c r="I63" s="16"/>
      <c r="J63" s="16"/>
      <c r="L63" s="16"/>
      <c r="M63" s="16"/>
      <c r="N63" s="16"/>
    </row>
    <row r="64" spans="2:14" ht="15.5" x14ac:dyDescent="0.35">
      <c r="C64" s="17"/>
      <c r="D64" s="23"/>
      <c r="E64" s="16"/>
      <c r="F64" s="16"/>
      <c r="G64" s="16"/>
      <c r="H64" s="23"/>
      <c r="I64" s="16"/>
      <c r="J64" s="23"/>
      <c r="L64" s="19"/>
      <c r="M64" s="18"/>
      <c r="N64" s="19"/>
    </row>
    <row r="65" spans="3:14" ht="6.75" customHeight="1" x14ac:dyDescent="0.35">
      <c r="C65" s="16"/>
      <c r="D65" s="16"/>
      <c r="E65" s="16"/>
      <c r="F65" s="16"/>
      <c r="G65" s="16"/>
      <c r="H65" s="16"/>
      <c r="I65" s="16"/>
      <c r="J65" s="16"/>
      <c r="L65" s="16"/>
      <c r="M65" s="16"/>
      <c r="N65" s="16"/>
    </row>
    <row r="66" spans="3:14" ht="15.5" x14ac:dyDescent="0.35">
      <c r="C66" s="17"/>
      <c r="D66" s="23"/>
      <c r="E66" s="16"/>
      <c r="F66" s="23"/>
      <c r="G66" s="16"/>
      <c r="H66" s="16"/>
      <c r="I66" s="16"/>
      <c r="J66" s="16"/>
      <c r="L66" s="19"/>
      <c r="M66" s="22"/>
      <c r="N66" s="16"/>
    </row>
    <row r="67" spans="3:14" ht="15.5" x14ac:dyDescent="0.35">
      <c r="C67" s="17"/>
      <c r="D67" s="23"/>
      <c r="E67" s="16"/>
      <c r="F67" s="23"/>
      <c r="G67" s="16"/>
      <c r="H67" s="16"/>
      <c r="I67" s="16"/>
      <c r="J67" s="16"/>
      <c r="L67" s="16"/>
      <c r="M67" s="8"/>
      <c r="N67" s="16"/>
    </row>
    <row r="68" spans="3:14" ht="15.5" x14ac:dyDescent="0.35">
      <c r="C68" s="17"/>
      <c r="D68" s="23"/>
      <c r="E68" s="16"/>
      <c r="F68" s="23"/>
      <c r="G68" s="16"/>
      <c r="H68" s="16"/>
      <c r="I68" s="16"/>
      <c r="J68" s="16"/>
      <c r="L68" s="16"/>
      <c r="M68" s="23"/>
      <c r="N68" s="16"/>
    </row>
    <row r="69" spans="3:14" ht="7.5" customHeight="1" x14ac:dyDescent="0.35">
      <c r="C69" s="16"/>
      <c r="D69" s="16"/>
      <c r="E69" s="16"/>
      <c r="F69" s="16"/>
      <c r="G69" s="16"/>
      <c r="H69" s="16"/>
      <c r="I69" s="16"/>
      <c r="J69" s="16"/>
      <c r="L69" s="16"/>
      <c r="M69" s="16"/>
      <c r="N69" s="16"/>
    </row>
    <row r="70" spans="3:14" ht="15.5" x14ac:dyDescent="0.35">
      <c r="C70" s="17"/>
      <c r="D70" s="23"/>
      <c r="E70" s="16"/>
      <c r="F70" s="16"/>
      <c r="G70" s="16"/>
      <c r="H70" s="23"/>
      <c r="I70" s="16"/>
      <c r="J70" s="23"/>
      <c r="L70" s="20"/>
      <c r="M70" s="21"/>
      <c r="N70" s="16"/>
    </row>
    <row r="71" spans="3:14" ht="15.5" x14ac:dyDescent="0.35">
      <c r="C71" s="17"/>
      <c r="D71" s="23"/>
      <c r="E71" s="16"/>
      <c r="F71" s="16"/>
      <c r="G71" s="16"/>
      <c r="H71" s="23"/>
      <c r="I71" s="16"/>
      <c r="J71" s="23"/>
    </row>
    <row r="72" spans="3:14" ht="15.5" x14ac:dyDescent="0.35">
      <c r="C72" s="17"/>
      <c r="D72" s="23"/>
      <c r="E72" s="16"/>
      <c r="F72" s="16"/>
      <c r="G72" s="16"/>
      <c r="H72" s="23"/>
      <c r="I72" s="16"/>
      <c r="J72" s="23"/>
    </row>
    <row r="73" spans="3:14" x14ac:dyDescent="0.35">
      <c r="C73" s="16"/>
      <c r="D73" s="16"/>
      <c r="E73" s="16"/>
      <c r="F73" s="16"/>
      <c r="G73" s="16"/>
      <c r="H73" s="16"/>
      <c r="I73" s="16"/>
      <c r="J73" s="16"/>
    </row>
  </sheetData>
  <mergeCells count="3">
    <mergeCell ref="C1:J1"/>
    <mergeCell ref="C3:J3"/>
    <mergeCell ref="A41:J41"/>
  </mergeCells>
  <pageMargins left="0.7" right="0.7" top="0.75" bottom="0.75" header="0.3" footer="0.3"/>
  <pageSetup paperSize="9" scale="62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Huib de Langen</dc:creator>
  <cp:lastModifiedBy>Hewlett-Packard Company</cp:lastModifiedBy>
  <cp:lastPrinted>2023-11-30T09:45:30Z</cp:lastPrinted>
  <dcterms:created xsi:type="dcterms:W3CDTF">2023-09-04T08:46:31Z</dcterms:created>
  <dcterms:modified xsi:type="dcterms:W3CDTF">2024-03-28T11:50:06Z</dcterms:modified>
</cp:coreProperties>
</file>